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AGOSTO 2021\"/>
    </mc:Choice>
  </mc:AlternateContent>
  <xr:revisionPtr revIDLastSave="0" documentId="8_{AFCD060A-DDA3-4423-8697-8A524E16E5AD}" xr6:coauthVersionLast="47" xr6:coauthVersionMax="47" xr10:uidLastSave="{00000000-0000-0000-0000-000000000000}"/>
  <bookViews>
    <workbookView xWindow="-23148" yWindow="-828" windowWidth="23256" windowHeight="12576" xr2:uid="{5DB6AFDC-3088-4869-9EFD-A9D6621C186F}"/>
  </bookViews>
  <sheets>
    <sheet name="P2 Presupuesto Aprobado-Ejec " sheetId="1" r:id="rId1"/>
  </sheets>
  <definedNames>
    <definedName name="_xlnm.Print_Area" localSheetId="0">'P2 Presupuesto Aprobado-Ejec '!$B$1:$Q$99</definedName>
    <definedName name="_xlnm.Print_Titles" localSheetId="0">'P2 Presupuesto Aprobado-Ejec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P84" i="1"/>
  <c r="P86" i="1" s="1"/>
  <c r="O84" i="1"/>
  <c r="N84" i="1"/>
  <c r="N86" i="1" s="1"/>
  <c r="M84" i="1"/>
  <c r="L84" i="1"/>
  <c r="L86" i="1" s="1"/>
  <c r="K84" i="1"/>
  <c r="J84" i="1"/>
  <c r="J86" i="1" s="1"/>
  <c r="I84" i="1"/>
  <c r="H84" i="1"/>
  <c r="H86" i="1" s="1"/>
  <c r="G84" i="1"/>
  <c r="F84" i="1"/>
  <c r="F86" i="1" s="1"/>
  <c r="E84" i="1"/>
  <c r="Q84" i="1" s="1"/>
  <c r="C84" i="1"/>
  <c r="C86" i="1" s="1"/>
  <c r="Q83" i="1"/>
  <c r="Q82" i="1"/>
  <c r="P81" i="1"/>
  <c r="O81" i="1"/>
  <c r="N81" i="1"/>
  <c r="M81" i="1"/>
  <c r="L81" i="1"/>
  <c r="K81" i="1"/>
  <c r="J81" i="1"/>
  <c r="I81" i="1"/>
  <c r="H81" i="1"/>
  <c r="G81" i="1"/>
  <c r="F81" i="1"/>
  <c r="E81" i="1"/>
  <c r="Q81" i="1" s="1"/>
  <c r="C81" i="1"/>
  <c r="Q80" i="1"/>
  <c r="Q79" i="1"/>
  <c r="P78" i="1"/>
  <c r="O78" i="1"/>
  <c r="N78" i="1"/>
  <c r="M78" i="1"/>
  <c r="L78" i="1"/>
  <c r="K78" i="1"/>
  <c r="J78" i="1"/>
  <c r="I78" i="1"/>
  <c r="H78" i="1"/>
  <c r="G78" i="1"/>
  <c r="F78" i="1"/>
  <c r="E78" i="1"/>
  <c r="Q78" i="1" s="1"/>
  <c r="C78" i="1"/>
  <c r="Q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M86" i="1" s="1"/>
  <c r="L54" i="1"/>
  <c r="K54" i="1"/>
  <c r="J54" i="1"/>
  <c r="I54" i="1"/>
  <c r="I86" i="1" s="1"/>
  <c r="H54" i="1"/>
  <c r="G54" i="1"/>
  <c r="F54" i="1"/>
  <c r="E54" i="1"/>
  <c r="E86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C47" i="1"/>
  <c r="Q46" i="1"/>
  <c r="Q45" i="1"/>
  <c r="Q44" i="1"/>
  <c r="Q43" i="1"/>
  <c r="Q42" i="1"/>
  <c r="Q41" i="1"/>
  <c r="Q40" i="1"/>
  <c r="Q39" i="1"/>
  <c r="P38" i="1"/>
  <c r="O38" i="1"/>
  <c r="O86" i="1" s="1"/>
  <c r="N38" i="1"/>
  <c r="M38" i="1"/>
  <c r="L38" i="1"/>
  <c r="K38" i="1"/>
  <c r="K86" i="1" s="1"/>
  <c r="J38" i="1"/>
  <c r="I38" i="1"/>
  <c r="H38" i="1"/>
  <c r="G38" i="1"/>
  <c r="G86" i="1" s="1"/>
  <c r="F38" i="1"/>
  <c r="E38" i="1"/>
  <c r="Q38" i="1" s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C18" i="1"/>
  <c r="Q17" i="1"/>
  <c r="Q16" i="1"/>
  <c r="Q15" i="1"/>
  <c r="Q14" i="1"/>
  <c r="Q13" i="1"/>
  <c r="P12" i="1"/>
  <c r="O12" i="1"/>
  <c r="N12" i="1"/>
  <c r="M12" i="1"/>
  <c r="L12" i="1"/>
  <c r="K12" i="1"/>
  <c r="J12" i="1"/>
  <c r="I12" i="1"/>
  <c r="H12" i="1"/>
  <c r="G12" i="1"/>
  <c r="F12" i="1"/>
  <c r="E12" i="1"/>
  <c r="Q12" i="1" s="1"/>
  <c r="C12" i="1"/>
  <c r="Q54" i="1" l="1"/>
  <c r="Q86" i="1" s="1"/>
</calcChain>
</file>

<file path=xl/sharedStrings.xml><?xml version="1.0" encoding="utf-8"?>
<sst xmlns="http://schemas.openxmlformats.org/spreadsheetml/2006/main" count="100" uniqueCount="100">
  <si>
    <t>Ministerio de Obras Públicas y Comunicaciones</t>
  </si>
  <si>
    <t>Instituto Nacional de la Vivienda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</si>
  <si>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</si>
  <si>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</si>
  <si>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</si>
  <si>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</si>
  <si>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</si>
  <si>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</si>
  <si>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</si>
  <si>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</si>
  <si>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</si>
  <si>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</si>
  <si>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</si>
  <si>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</si>
  <si>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</si>
  <si>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</si>
  <si>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</si>
  <si>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</si>
  <si>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</si>
  <si>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</si>
  <si>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</si>
  <si>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</si>
  <si>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</si>
  <si>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</si>
  <si>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</si>
  <si>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</si>
  <si>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</si>
  <si>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</si>
  <si>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</si>
  <si>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</si>
  <si>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</si>
  <si>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</si>
  <si>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</si>
  <si>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</si>
  <si>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</si>
  <si>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</si>
  <si>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</si>
  <si>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</si>
  <si>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</si>
  <si>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</si>
  <si>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</si>
  <si>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</si>
  <si>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</si>
  <si>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</si>
  <si>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</si>
  <si>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</si>
  <si>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</si>
  <si>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</si>
  <si>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</si>
  <si>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</si>
  <si>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</si>
  <si>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</si>
  <si>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</si>
  <si>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</si>
  <si>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</si>
  <si>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</si>
  <si>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</si>
  <si>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</si>
  <si>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</si>
  <si>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</si>
  <si>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</si>
  <si>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</si>
  <si>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</si>
  <si>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</si>
  <si>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</si>
  <si>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</si>
  <si>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</si>
  <si>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</si>
  <si>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</si>
  <si>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</si>
  <si>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</si>
  <si>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</si>
  <si>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</si>
  <si>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</si>
  <si>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</si>
  <si>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</si>
  <si>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</si>
  <si>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</si>
  <si>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</si>
  <si>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</si>
  <si>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</si>
  <si>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</si>
  <si>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</si>
  <si>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</si>
  <si>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</si>
  <si>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</si>
  <si>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</si>
  <si>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</si>
  <si>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</si>
  <si>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</si>
  <si>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</si>
  <si>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</si>
  <si>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</si>
  <si>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</si>
  <si>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</si>
  <si>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</si>
  <si>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</si>
  <si>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Nota: En adición al presupuesto aprobado para este 2021, la institución cuenta con disponibilidad de recursos al 31 de diciembre 2020 provenientes del periodo presupuestario anterior. Dicha disponibilidad asciende RD$4,666,819,674.15 para un total general disponible para ejecutar en este periodo 2021 de RD$ 10,845,810,263.40</t>
  </si>
  <si>
    <t>Enc. División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</si>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</sst>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2" borderId="2" xfId="0" applyFont="1" applyFill="1" applyBorder="1" applyAlignment="1">
      <alignment horizontal="left" vertical="center"/>
    </xf>
    <xf numFmtId="43" fontId="8" fillId="2" borderId="2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3" fillId="4" borderId="0" xfId="0" applyFont="1" applyFill="1" applyAlignment="1">
      <alignment horizontal="left" indent="1"/>
    </xf>
    <xf numFmtId="43" fontId="3" fillId="4" borderId="0" xfId="1" applyFont="1" applyFill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3" fillId="0" borderId="8" xfId="1" applyFont="1" applyBorder="1"/>
    <xf numFmtId="0" fontId="2" fillId="2" borderId="9" xfId="0" applyFont="1" applyFill="1" applyBorder="1" applyAlignment="1">
      <alignment vertical="center"/>
    </xf>
    <xf numFmtId="43" fontId="3" fillId="2" borderId="9" xfId="1" applyFont="1" applyFill="1" applyBorder="1"/>
    <xf numFmtId="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0" fillId="0" borderId="0" xfId="0" applyNumberFormat="1"/>
    <xf numFmtId="0" fontId="9" fillId="5" borderId="10" xfId="0" applyFont="1" applyFill="1" applyBorder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1</xdr:row>
      <xdr:rowOff>123825</xdr:rowOff>
    </xdr:from>
    <xdr:to>
      <xdr:col>16</xdr:col>
      <xdr:colOff>609600</xdr:colOff>
      <xdr:row>7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5F9654-D393-4FF3-8570-CDCEB7E94CFD}"/>
            </a:ext>
          </a:extLst>
        </xdr:cNvPr>
        <xdr:cNvSpPr txBox="1"/>
      </xdr:nvSpPr>
      <xdr:spPr>
        <a:xfrm>
          <a:off x="23545800" y="312420"/>
          <a:ext cx="609600" cy="1341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F14C230-BA38-42D9-9243-8504909A3932}"/>
            </a:ext>
          </a:extLst>
        </xdr:cNvPr>
        <xdr:cNvSpPr txBox="1"/>
      </xdr:nvSpPr>
      <xdr:spPr>
        <a:xfrm>
          <a:off x="769620" y="533400"/>
          <a:ext cx="1638299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160244</xdr:colOff>
      <xdr:row>2</xdr:row>
      <xdr:rowOff>257735</xdr:rowOff>
    </xdr:from>
    <xdr:to>
      <xdr:col>1</xdr:col>
      <xdr:colOff>1519165</xdr:colOff>
      <xdr:row>4</xdr:row>
      <xdr:rowOff>149487</xdr:rowOff>
    </xdr:to>
    <xdr:pic>
      <xdr:nvPicPr>
        <xdr:cNvPr id="4" name="Imagen 3" descr="C:\Users\Jdipre.INVISD\Desktop\OBRAS PUBLICAS.jpg">
          <a:extLst>
            <a:ext uri="{FF2B5EF4-FFF2-40B4-BE49-F238E27FC236}">
              <a16:creationId xmlns:a16="http://schemas.microsoft.com/office/drawing/2014/main" id="{D49FAEC9-62B7-4E7E-81AB-A990C45988F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9" b="34856"/>
        <a:stretch/>
      </xdr:blipFill>
      <xdr:spPr bwMode="auto">
        <a:xfrm>
          <a:off x="920339" y="640640"/>
          <a:ext cx="1358921" cy="5204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676276</xdr:colOff>
      <xdr:row>1</xdr:row>
      <xdr:rowOff>180975</xdr:rowOff>
    </xdr:from>
    <xdr:to>
      <xdr:col>16</xdr:col>
      <xdr:colOff>1436398</xdr:colOff>
      <xdr:row>6</xdr:row>
      <xdr:rowOff>180660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06BDC0-735A-4873-B2F3-B968A06422B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/>
      </xdr:blipFill>
      <xdr:spPr bwMode="auto">
        <a:xfrm>
          <a:off x="23545800" y="373380"/>
          <a:ext cx="1432588" cy="1215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4145373</xdr:colOff>
      <xdr:row>99</xdr:row>
      <xdr:rowOff>109523</xdr:rowOff>
    </xdr:from>
    <xdr:to>
      <xdr:col>1</xdr:col>
      <xdr:colOff>6232072</xdr:colOff>
      <xdr:row>99</xdr:row>
      <xdr:rowOff>114535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3F3D118-3552-4A98-93A0-F6E4D4CE0449}"/>
            </a:ext>
          </a:extLst>
        </xdr:cNvPr>
        <xdr:cNvCxnSpPr/>
      </xdr:nvCxnSpPr>
      <xdr:spPr>
        <a:xfrm flipV="1">
          <a:off x="4909278" y="19618628"/>
          <a:ext cx="2088604" cy="31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584616</xdr:colOff>
      <xdr:row>99</xdr:row>
      <xdr:rowOff>158157</xdr:rowOff>
    </xdr:from>
    <xdr:to>
      <xdr:col>9</xdr:col>
      <xdr:colOff>777717</xdr:colOff>
      <xdr:row>99</xdr:row>
      <xdr:rowOff>163169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A8F92BD-74A4-4F6A-99D5-B1E41B78D629}"/>
            </a:ext>
          </a:extLst>
        </xdr:cNvPr>
        <xdr:cNvCxnSpPr/>
      </xdr:nvCxnSpPr>
      <xdr:spPr>
        <a:xfrm flipV="1">
          <a:off x="15815091" y="19663452"/>
          <a:ext cx="3414456" cy="50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715A7-0DC1-41C8-9388-7A1F2BDF05DB}">
  <sheetPr>
    <pageSetUpPr fitToPage="1"/>
  </sheetPr>
  <dimension ref="B3:T101"/>
  <sheetViews>
    <sheetView showGridLines="0" tabSelected="1" view="pageBreakPreview" topLeftCell="C1" zoomScale="55" zoomScaleNormal="55" zoomScaleSheetLayoutView="55" workbookViewId="0">
      <selection activeCell="L55" sqref="L55"/>
    </sheetView>
  </sheetViews>
  <sheetFormatPr baseColWidth="10" defaultColWidth="11.42578125" defaultRowHeight="15" x14ac:dyDescent="0.25"/>
  <cols>
    <col min="2" max="2" width="93.7109375" bestFit="1" customWidth="1"/>
    <col min="3" max="3" width="24.85546875" customWidth="1"/>
    <col min="4" max="4" width="23.5703125" customWidth="1"/>
    <col min="5" max="5" width="26.5703125" customWidth="1"/>
    <col min="6" max="10" width="24.140625" customWidth="1"/>
    <col min="11" max="11" width="26.5703125" customWidth="1"/>
    <col min="12" max="12" width="25.7109375" customWidth="1"/>
    <col min="13" max="16" width="11.42578125" hidden="1" customWidth="1"/>
    <col min="17" max="17" width="26.5703125" bestFit="1" customWidth="1"/>
    <col min="18" max="18" width="26.5703125" customWidth="1"/>
    <col min="19" max="19" width="21.85546875" customWidth="1"/>
  </cols>
  <sheetData>
    <row r="3" spans="2:20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0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20" ht="15.75" x14ac:dyDescent="0.25">
      <c r="B5" s="5">
        <v>2021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20" ht="15.7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20" ht="15.7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9" spans="2:20" ht="25.5" customHeight="1" x14ac:dyDescent="0.25">
      <c r="B9" s="9" t="s">
        <v>4</v>
      </c>
      <c r="C9" s="10" t="s">
        <v>5</v>
      </c>
      <c r="D9" s="10" t="s">
        <v>6</v>
      </c>
      <c r="E9" s="11" t="s">
        <v>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2:20" x14ac:dyDescent="0.25">
      <c r="B10" s="9"/>
      <c r="C10" s="14"/>
      <c r="D10" s="14"/>
      <c r="E10" s="15" t="s">
        <v>8</v>
      </c>
      <c r="F10" s="15" t="s">
        <v>9</v>
      </c>
      <c r="G10" s="15" t="s">
        <v>10</v>
      </c>
      <c r="H10" s="15" t="s">
        <v>11</v>
      </c>
      <c r="I10" s="16" t="s">
        <v>12</v>
      </c>
      <c r="J10" s="15" t="s">
        <v>13</v>
      </c>
      <c r="K10" s="16" t="s">
        <v>14</v>
      </c>
      <c r="L10" s="15" t="s">
        <v>15</v>
      </c>
      <c r="M10" s="15" t="s">
        <v>16</v>
      </c>
      <c r="N10" s="15" t="s">
        <v>17</v>
      </c>
      <c r="O10" s="15" t="s">
        <v>18</v>
      </c>
      <c r="P10" s="16" t="s">
        <v>19</v>
      </c>
      <c r="Q10" s="15" t="s">
        <v>20</v>
      </c>
    </row>
    <row r="11" spans="2:20" x14ac:dyDescent="0.25">
      <c r="B11" s="17" t="s">
        <v>21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2:20" s="21" customFormat="1" x14ac:dyDescent="0.25">
      <c r="B12" s="19" t="s">
        <v>22</v>
      </c>
      <c r="C12" s="20">
        <f t="shared" ref="C12" si="0">+SUM(C13:C17)</f>
        <v>613049975</v>
      </c>
      <c r="D12" s="20"/>
      <c r="E12" s="20">
        <f>+SUM(E13:E17)</f>
        <v>69557553.200000003</v>
      </c>
      <c r="F12" s="20">
        <f t="shared" ref="F12:P12" si="1">+SUM(F13:F17)</f>
        <v>66165287.839999996</v>
      </c>
      <c r="G12" s="20">
        <f t="shared" si="1"/>
        <v>66166600.906000003</v>
      </c>
      <c r="H12" s="20">
        <f t="shared" si="1"/>
        <v>58550942.319999993</v>
      </c>
      <c r="I12" s="20">
        <f t="shared" si="1"/>
        <v>71731864.63000001</v>
      </c>
      <c r="J12" s="20">
        <f t="shared" si="1"/>
        <v>60909719.340000018</v>
      </c>
      <c r="K12" s="20">
        <f t="shared" si="1"/>
        <v>45899596.700000003</v>
      </c>
      <c r="L12" s="20">
        <f t="shared" si="1"/>
        <v>-144738863.83000001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>+SUM(E12:P12)</f>
        <v>294242701.10599995</v>
      </c>
      <c r="R12"/>
      <c r="S12"/>
      <c r="T12"/>
    </row>
    <row r="13" spans="2:20" x14ac:dyDescent="0.25">
      <c r="B13" s="22" t="s">
        <v>23</v>
      </c>
      <c r="C13" s="23">
        <v>431574475</v>
      </c>
      <c r="D13" s="23"/>
      <c r="E13" s="24">
        <v>66585691.700000003</v>
      </c>
      <c r="F13" s="24">
        <v>56657047.069999993</v>
      </c>
      <c r="G13" s="24">
        <v>49992183.109999999</v>
      </c>
      <c r="H13" s="24">
        <v>48794973.799999997</v>
      </c>
      <c r="I13" s="24">
        <v>44985531.720000006</v>
      </c>
      <c r="J13" s="24">
        <v>45456226.780000016</v>
      </c>
      <c r="K13" s="24">
        <v>42550596.710000001</v>
      </c>
      <c r="L13" s="24">
        <v>-133013581.37</v>
      </c>
      <c r="M13" s="24"/>
      <c r="N13" s="24"/>
      <c r="O13" s="24"/>
      <c r="P13" s="24"/>
      <c r="Q13" s="24">
        <f t="shared" ref="Q13:Q78" si="2">+SUM(E13:P13)</f>
        <v>222008669.51999998</v>
      </c>
    </row>
    <row r="14" spans="2:20" x14ac:dyDescent="0.25">
      <c r="B14" s="22" t="s">
        <v>24</v>
      </c>
      <c r="C14" s="23">
        <v>86375500</v>
      </c>
      <c r="D14" s="23"/>
      <c r="E14" s="24">
        <v>2963861.5</v>
      </c>
      <c r="F14" s="24">
        <v>3557000</v>
      </c>
      <c r="G14" s="24">
        <v>3082000</v>
      </c>
      <c r="H14" s="24">
        <v>3184000</v>
      </c>
      <c r="I14" s="24">
        <v>3614000</v>
      </c>
      <c r="J14" s="24">
        <v>3329000</v>
      </c>
      <c r="K14" s="24">
        <v>3349000</v>
      </c>
      <c r="L14" s="24">
        <v>3399000</v>
      </c>
      <c r="M14" s="24"/>
      <c r="N14" s="24"/>
      <c r="O14" s="24"/>
      <c r="P14" s="24"/>
      <c r="Q14" s="24">
        <f t="shared" si="2"/>
        <v>26477861.5</v>
      </c>
    </row>
    <row r="15" spans="2:20" x14ac:dyDescent="0.25">
      <c r="B15" s="22" t="s">
        <v>25</v>
      </c>
      <c r="C15" s="23">
        <v>21500000</v>
      </c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/>
      <c r="N15" s="24"/>
      <c r="O15" s="24"/>
      <c r="P15" s="24"/>
      <c r="Q15" s="24">
        <f t="shared" si="2"/>
        <v>0</v>
      </c>
    </row>
    <row r="16" spans="2:20" x14ac:dyDescent="0.25">
      <c r="B16" s="22" t="s">
        <v>26</v>
      </c>
      <c r="C16" s="23">
        <v>36600000</v>
      </c>
      <c r="D16" s="23"/>
      <c r="E16" s="24">
        <v>8000</v>
      </c>
      <c r="F16" s="24">
        <v>0</v>
      </c>
      <c r="G16" s="24">
        <v>0</v>
      </c>
      <c r="H16" s="24">
        <v>0</v>
      </c>
      <c r="I16" s="24">
        <v>23132332.910000004</v>
      </c>
      <c r="J16" s="24">
        <v>20000</v>
      </c>
      <c r="K16" s="24">
        <v>0</v>
      </c>
      <c r="L16" s="24">
        <v>0</v>
      </c>
      <c r="M16" s="24"/>
      <c r="N16" s="24"/>
      <c r="O16" s="24"/>
      <c r="P16" s="24"/>
      <c r="Q16" s="24">
        <f t="shared" si="2"/>
        <v>23160332.910000004</v>
      </c>
    </row>
    <row r="17" spans="2:20" x14ac:dyDescent="0.25">
      <c r="B17" s="22" t="s">
        <v>27</v>
      </c>
      <c r="C17" s="23">
        <v>37000000</v>
      </c>
      <c r="D17" s="23"/>
      <c r="E17" s="24">
        <v>0</v>
      </c>
      <c r="F17" s="24">
        <v>5951240.7700000005</v>
      </c>
      <c r="G17" s="24">
        <v>13092417.796</v>
      </c>
      <c r="H17" s="24">
        <v>6571968.5199999996</v>
      </c>
      <c r="I17" s="24">
        <v>0</v>
      </c>
      <c r="J17" s="24">
        <v>12104492.560000001</v>
      </c>
      <c r="K17" s="24">
        <v>-0.01</v>
      </c>
      <c r="L17" s="24">
        <v>-15124282.459999997</v>
      </c>
      <c r="M17" s="24"/>
      <c r="N17" s="24"/>
      <c r="O17" s="24"/>
      <c r="P17" s="24"/>
      <c r="Q17" s="24">
        <f t="shared" si="2"/>
        <v>22595837.176000003</v>
      </c>
    </row>
    <row r="18" spans="2:20" s="21" customFormat="1" x14ac:dyDescent="0.25">
      <c r="B18" s="19" t="s">
        <v>28</v>
      </c>
      <c r="C18" s="20">
        <f t="shared" ref="C18" si="3">+SUM(C19:C27)</f>
        <v>170230250.25</v>
      </c>
      <c r="D18" s="20"/>
      <c r="E18" s="20">
        <f>+SUM(E19:E27)</f>
        <v>698427017.17999995</v>
      </c>
      <c r="F18" s="20">
        <f t="shared" ref="F18:P18" si="4">+SUM(F19:F27)</f>
        <v>8585881.3599999994</v>
      </c>
      <c r="G18" s="20">
        <f t="shared" si="4"/>
        <v>-681489027.47000003</v>
      </c>
      <c r="H18" s="20">
        <f t="shared" si="4"/>
        <v>9325062.2100000009</v>
      </c>
      <c r="I18" s="20">
        <f t="shared" si="4"/>
        <v>25321600.610000003</v>
      </c>
      <c r="J18" s="20">
        <f t="shared" si="4"/>
        <v>80731272.589999989</v>
      </c>
      <c r="K18" s="20">
        <f t="shared" si="4"/>
        <v>104092804.69999996</v>
      </c>
      <c r="L18" s="20">
        <f>+SUM(L19:L27)</f>
        <v>12216935.100000001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2"/>
        <v>257211546.27999988</v>
      </c>
      <c r="R18"/>
      <c r="S18"/>
      <c r="T18"/>
    </row>
    <row r="19" spans="2:20" x14ac:dyDescent="0.25">
      <c r="B19" s="22" t="s">
        <v>29</v>
      </c>
      <c r="C19" s="23">
        <v>23705339</v>
      </c>
      <c r="D19" s="23"/>
      <c r="E19" s="24">
        <v>2549141.92</v>
      </c>
      <c r="F19" s="24">
        <v>2615500.54</v>
      </c>
      <c r="G19" s="24">
        <v>2665115.21</v>
      </c>
      <c r="H19" s="24">
        <v>2718042.0200000005</v>
      </c>
      <c r="I19" s="24">
        <v>2849796.31</v>
      </c>
      <c r="J19" s="24">
        <v>2612101.58</v>
      </c>
      <c r="K19" s="24">
        <v>2543033.71</v>
      </c>
      <c r="L19" s="24">
        <v>1525850.26</v>
      </c>
      <c r="M19" s="24"/>
      <c r="N19" s="24"/>
      <c r="O19" s="24"/>
      <c r="P19" s="24"/>
      <c r="Q19" s="24">
        <f t="shared" si="2"/>
        <v>20078581.550000004</v>
      </c>
    </row>
    <row r="20" spans="2:20" x14ac:dyDescent="0.25">
      <c r="B20" s="22" t="s">
        <v>30</v>
      </c>
      <c r="C20" s="23">
        <v>5000000</v>
      </c>
      <c r="D20" s="23"/>
      <c r="E20" s="24">
        <v>145999.94</v>
      </c>
      <c r="F20" s="24">
        <v>90458.54</v>
      </c>
      <c r="G20" s="24">
        <v>532300.94999999995</v>
      </c>
      <c r="H20" s="24">
        <v>534450</v>
      </c>
      <c r="I20" s="24">
        <v>131150.9</v>
      </c>
      <c r="J20" s="24">
        <v>9185111.1999999993</v>
      </c>
      <c r="K20" s="24">
        <v>9986115.7999999989</v>
      </c>
      <c r="L20" s="24">
        <v>3981150.36</v>
      </c>
      <c r="M20" s="24"/>
      <c r="N20" s="24"/>
      <c r="O20" s="24"/>
      <c r="P20" s="24"/>
      <c r="Q20" s="24">
        <f t="shared" si="2"/>
        <v>24586737.689999998</v>
      </c>
    </row>
    <row r="21" spans="2:20" x14ac:dyDescent="0.25">
      <c r="B21" s="22" t="s">
        <v>31</v>
      </c>
      <c r="C21" s="23">
        <v>2500000</v>
      </c>
      <c r="D21" s="23"/>
      <c r="E21" s="24">
        <v>251700</v>
      </c>
      <c r="F21" s="24">
        <v>2141400</v>
      </c>
      <c r="G21" s="24">
        <v>535700</v>
      </c>
      <c r="H21" s="24">
        <v>-145404.6</v>
      </c>
      <c r="I21" s="24">
        <v>669559</v>
      </c>
      <c r="J21" s="24">
        <v>2144330</v>
      </c>
      <c r="K21" s="24">
        <v>2260600</v>
      </c>
      <c r="L21" s="24">
        <v>1803340</v>
      </c>
      <c r="M21" s="24"/>
      <c r="N21" s="24"/>
      <c r="O21" s="24"/>
      <c r="P21" s="24"/>
      <c r="Q21" s="24">
        <f t="shared" si="2"/>
        <v>9661224.4000000004</v>
      </c>
    </row>
    <row r="22" spans="2:20" x14ac:dyDescent="0.25">
      <c r="B22" s="22" t="s">
        <v>32</v>
      </c>
      <c r="C22" s="23">
        <v>1787285</v>
      </c>
      <c r="D22" s="23"/>
      <c r="E22" s="24">
        <v>0</v>
      </c>
      <c r="F22" s="24">
        <v>59050</v>
      </c>
      <c r="G22" s="24">
        <v>10319</v>
      </c>
      <c r="H22" s="24">
        <v>448223</v>
      </c>
      <c r="I22" s="24">
        <v>107216</v>
      </c>
      <c r="J22" s="24">
        <v>4775.5599999999995</v>
      </c>
      <c r="K22" s="24">
        <v>110225</v>
      </c>
      <c r="L22" s="24">
        <v>13809</v>
      </c>
      <c r="M22" s="24"/>
      <c r="N22" s="24"/>
      <c r="O22" s="24"/>
      <c r="P22" s="24"/>
      <c r="Q22" s="24">
        <f t="shared" si="2"/>
        <v>753617.56</v>
      </c>
    </row>
    <row r="23" spans="2:20" x14ac:dyDescent="0.25">
      <c r="B23" s="22" t="s">
        <v>33</v>
      </c>
      <c r="C23" s="23">
        <v>39057500</v>
      </c>
      <c r="D23" s="23"/>
      <c r="E23" s="24">
        <v>0</v>
      </c>
      <c r="F23" s="24">
        <v>0</v>
      </c>
      <c r="G23" s="24">
        <v>229000.03999999998</v>
      </c>
      <c r="H23" s="24">
        <v>365674</v>
      </c>
      <c r="I23" s="24">
        <v>15350030.060000001</v>
      </c>
      <c r="J23" s="24">
        <v>61341363.789999999</v>
      </c>
      <c r="K23" s="24">
        <v>232364.45</v>
      </c>
      <c r="L23" s="24">
        <v>92692.32</v>
      </c>
      <c r="M23" s="24"/>
      <c r="N23" s="24"/>
      <c r="O23" s="24"/>
      <c r="P23" s="24"/>
      <c r="Q23" s="24">
        <f t="shared" si="2"/>
        <v>77611124.659999996</v>
      </c>
    </row>
    <row r="24" spans="2:20" x14ac:dyDescent="0.25">
      <c r="B24" s="22" t="s">
        <v>34</v>
      </c>
      <c r="C24" s="23">
        <v>40720000</v>
      </c>
      <c r="D24" s="23"/>
      <c r="E24" s="24">
        <v>2231242.7000000002</v>
      </c>
      <c r="F24" s="24">
        <v>2148988.7600000002</v>
      </c>
      <c r="G24" s="24">
        <v>2030824.0599999998</v>
      </c>
      <c r="H24" s="24">
        <v>3492809.69</v>
      </c>
      <c r="I24" s="24">
        <v>1880319.04</v>
      </c>
      <c r="J24" s="24">
        <v>2232105.06</v>
      </c>
      <c r="K24" s="24">
        <v>1823209.99</v>
      </c>
      <c r="L24" s="24">
        <v>1688758.68</v>
      </c>
      <c r="M24" s="24"/>
      <c r="N24" s="24"/>
      <c r="O24" s="24"/>
      <c r="P24" s="24"/>
      <c r="Q24" s="24">
        <f t="shared" si="2"/>
        <v>17528257.98</v>
      </c>
    </row>
    <row r="25" spans="2:20" x14ac:dyDescent="0.25">
      <c r="B25" s="22" t="s">
        <v>35</v>
      </c>
      <c r="C25" s="23">
        <v>5000000</v>
      </c>
      <c r="D25" s="23"/>
      <c r="E25" s="24">
        <v>233640</v>
      </c>
      <c r="F25" s="24">
        <v>192024.75</v>
      </c>
      <c r="G25" s="24">
        <v>647580.9</v>
      </c>
      <c r="H25" s="24">
        <v>1770</v>
      </c>
      <c r="I25" s="24">
        <v>205957.01</v>
      </c>
      <c r="J25" s="24">
        <v>333687.85000000003</v>
      </c>
      <c r="K25" s="24">
        <v>108076.68000000001</v>
      </c>
      <c r="L25" s="24">
        <v>320686.74</v>
      </c>
      <c r="M25" s="24"/>
      <c r="N25" s="24"/>
      <c r="O25" s="24"/>
      <c r="P25" s="24"/>
      <c r="Q25" s="24">
        <f t="shared" si="2"/>
        <v>2043423.93</v>
      </c>
    </row>
    <row r="26" spans="2:20" x14ac:dyDescent="0.25">
      <c r="B26" s="22" t="s">
        <v>36</v>
      </c>
      <c r="C26" s="23">
        <v>37460126.25</v>
      </c>
      <c r="D26" s="23"/>
      <c r="E26" s="24">
        <v>693015292.62</v>
      </c>
      <c r="F26" s="24">
        <v>1338458.77</v>
      </c>
      <c r="G26" s="24">
        <v>-688156564.63</v>
      </c>
      <c r="H26" s="24">
        <v>529888.90000000014</v>
      </c>
      <c r="I26" s="24">
        <v>2457277.5200000014</v>
      </c>
      <c r="J26" s="24">
        <v>2102327.7400000002</v>
      </c>
      <c r="K26" s="24">
        <v>86991950.069999963</v>
      </c>
      <c r="L26" s="24">
        <v>1522816.07</v>
      </c>
      <c r="M26" s="24"/>
      <c r="N26" s="24"/>
      <c r="O26" s="24"/>
      <c r="P26" s="24"/>
      <c r="Q26" s="24">
        <f t="shared" si="2"/>
        <v>99801447.059999943</v>
      </c>
    </row>
    <row r="27" spans="2:20" x14ac:dyDescent="0.25">
      <c r="B27" s="22" t="s">
        <v>37</v>
      </c>
      <c r="C27" s="23">
        <v>15000000</v>
      </c>
      <c r="D27" s="23"/>
      <c r="E27" s="24">
        <v>0</v>
      </c>
      <c r="F27" s="24">
        <v>0</v>
      </c>
      <c r="G27" s="24">
        <v>16697</v>
      </c>
      <c r="H27" s="24">
        <v>1379609.2000000002</v>
      </c>
      <c r="I27" s="24">
        <v>1670294.77</v>
      </c>
      <c r="J27" s="24">
        <v>775469.81</v>
      </c>
      <c r="K27" s="24">
        <v>37229</v>
      </c>
      <c r="L27" s="24">
        <v>1267831.67</v>
      </c>
      <c r="M27" s="24"/>
      <c r="N27" s="24"/>
      <c r="O27" s="24"/>
      <c r="P27" s="24"/>
      <c r="Q27" s="24">
        <f t="shared" si="2"/>
        <v>5147131.45</v>
      </c>
    </row>
    <row r="28" spans="2:20" s="21" customFormat="1" x14ac:dyDescent="0.25">
      <c r="B28" s="19" t="s">
        <v>38</v>
      </c>
      <c r="C28" s="20">
        <f t="shared" ref="C28" si="5">+SUM(C29:C37)</f>
        <v>10899750</v>
      </c>
      <c r="D28" s="20"/>
      <c r="E28" s="20">
        <f>+SUM(E29:E37)</f>
        <v>2472215.33</v>
      </c>
      <c r="F28" s="20">
        <f t="shared" ref="F28:P28" si="6">+SUM(F29:F37)</f>
        <v>2369094.2999999998</v>
      </c>
      <c r="G28" s="20">
        <f t="shared" si="6"/>
        <v>-124726.05000000005</v>
      </c>
      <c r="H28" s="20">
        <f t="shared" si="6"/>
        <v>6115911.0879999995</v>
      </c>
      <c r="I28" s="20">
        <f t="shared" si="6"/>
        <v>2348394.34</v>
      </c>
      <c r="J28" s="20">
        <f t="shared" si="6"/>
        <v>5353762.8739999998</v>
      </c>
      <c r="K28" s="20">
        <f t="shared" si="6"/>
        <v>9511028.5196000002</v>
      </c>
      <c r="L28" s="20">
        <f t="shared" si="6"/>
        <v>-11367743.289999999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2"/>
        <v>16677937.1116</v>
      </c>
      <c r="R28"/>
      <c r="S28"/>
      <c r="T28"/>
    </row>
    <row r="29" spans="2:20" x14ac:dyDescent="0.25">
      <c r="B29" s="22" t="s">
        <v>39</v>
      </c>
      <c r="C29" s="23">
        <v>1000000</v>
      </c>
      <c r="D29" s="23"/>
      <c r="E29" s="24">
        <v>46465</v>
      </c>
      <c r="F29" s="24">
        <v>277530.38</v>
      </c>
      <c r="G29" s="24">
        <v>-534022.28</v>
      </c>
      <c r="H29" s="24">
        <v>3103644.4299999997</v>
      </c>
      <c r="I29" s="24">
        <v>371919.6</v>
      </c>
      <c r="J29" s="24">
        <v>1273386.6000000001</v>
      </c>
      <c r="K29" s="24">
        <v>1550996.1600000001</v>
      </c>
      <c r="L29" s="24">
        <v>-4454490.0999999996</v>
      </c>
      <c r="M29" s="24"/>
      <c r="N29" s="24"/>
      <c r="O29" s="24"/>
      <c r="P29" s="24"/>
      <c r="Q29" s="24">
        <f t="shared" si="2"/>
        <v>1635429.790000001</v>
      </c>
    </row>
    <row r="30" spans="2:20" x14ac:dyDescent="0.25">
      <c r="B30" s="22" t="s">
        <v>40</v>
      </c>
      <c r="C30" s="23">
        <v>0</v>
      </c>
      <c r="D30" s="23"/>
      <c r="E30" s="24">
        <v>563037</v>
      </c>
      <c r="F30" s="24">
        <v>1689</v>
      </c>
      <c r="G30" s="24">
        <v>725346</v>
      </c>
      <c r="H30" s="24">
        <v>55947.103999999999</v>
      </c>
      <c r="I30" s="24">
        <v>15006.01</v>
      </c>
      <c r="J30" s="24">
        <v>0</v>
      </c>
      <c r="K30" s="24">
        <v>-1070939.1000000001</v>
      </c>
      <c r="L30" s="24">
        <v>0</v>
      </c>
      <c r="M30" s="24"/>
      <c r="N30" s="24"/>
      <c r="O30" s="24"/>
      <c r="P30" s="24"/>
      <c r="Q30" s="24">
        <f t="shared" si="2"/>
        <v>290086.01399999997</v>
      </c>
    </row>
    <row r="31" spans="2:20" x14ac:dyDescent="0.25">
      <c r="B31" s="22" t="s">
        <v>41</v>
      </c>
      <c r="C31" s="23">
        <v>4874750</v>
      </c>
      <c r="D31" s="23"/>
      <c r="E31" s="24">
        <v>0</v>
      </c>
      <c r="F31" s="24">
        <v>347204.04666666657</v>
      </c>
      <c r="G31" s="24">
        <v>207531.7</v>
      </c>
      <c r="H31" s="24">
        <v>135154.57</v>
      </c>
      <c r="I31" s="24">
        <v>634378.90264774289</v>
      </c>
      <c r="J31" s="24">
        <v>0</v>
      </c>
      <c r="K31" s="24">
        <v>-1315663.42</v>
      </c>
      <c r="L31" s="24">
        <v>413673.4</v>
      </c>
      <c r="M31" s="24"/>
      <c r="N31" s="24"/>
      <c r="O31" s="24"/>
      <c r="P31" s="24"/>
      <c r="Q31" s="24">
        <f t="shared" si="2"/>
        <v>422279.19931440952</v>
      </c>
    </row>
    <row r="32" spans="2:20" x14ac:dyDescent="0.25">
      <c r="B32" s="22" t="s">
        <v>42</v>
      </c>
      <c r="C32" s="23">
        <v>200000</v>
      </c>
      <c r="D32" s="23"/>
      <c r="E32" s="24">
        <v>0</v>
      </c>
      <c r="F32" s="24">
        <v>0</v>
      </c>
      <c r="G32" s="24">
        <v>10440.58</v>
      </c>
      <c r="H32" s="24">
        <v>708.02</v>
      </c>
      <c r="I32" s="24">
        <v>1652.55</v>
      </c>
      <c r="J32" s="24">
        <v>0</v>
      </c>
      <c r="K32" s="24">
        <v>-12801.15</v>
      </c>
      <c r="L32" s="24">
        <v>0</v>
      </c>
      <c r="M32" s="24"/>
      <c r="N32" s="24"/>
      <c r="O32" s="24"/>
      <c r="P32" s="24"/>
      <c r="Q32" s="24">
        <f t="shared" si="2"/>
        <v>0</v>
      </c>
    </row>
    <row r="33" spans="2:20" x14ac:dyDescent="0.25">
      <c r="B33" s="22" t="s">
        <v>43</v>
      </c>
      <c r="C33" s="23">
        <v>3075000</v>
      </c>
      <c r="D33" s="23"/>
      <c r="E33" s="24">
        <v>0</v>
      </c>
      <c r="F33" s="24">
        <v>1026</v>
      </c>
      <c r="G33" s="24">
        <v>95129.65</v>
      </c>
      <c r="H33" s="24">
        <v>598395.16</v>
      </c>
      <c r="I33" s="24">
        <v>4109.87</v>
      </c>
      <c r="J33" s="24">
        <v>42332.135999999999</v>
      </c>
      <c r="K33" s="24">
        <v>732826.09</v>
      </c>
      <c r="L33" s="24">
        <v>-30297.15</v>
      </c>
      <c r="M33" s="24"/>
      <c r="N33" s="24"/>
      <c r="O33" s="24"/>
      <c r="P33" s="24"/>
      <c r="Q33" s="24">
        <f t="shared" si="2"/>
        <v>1443521.7560000001</v>
      </c>
    </row>
    <row r="34" spans="2:20" x14ac:dyDescent="0.25">
      <c r="B34" s="22" t="s">
        <v>44</v>
      </c>
      <c r="C34" s="23">
        <v>0</v>
      </c>
      <c r="D34" s="23"/>
      <c r="E34" s="24">
        <v>769649.92</v>
      </c>
      <c r="F34" s="24">
        <v>27896.780000000086</v>
      </c>
      <c r="G34" s="24">
        <v>-2155024.69</v>
      </c>
      <c r="H34" s="24">
        <v>818231.75</v>
      </c>
      <c r="I34" s="24">
        <v>2310.4</v>
      </c>
      <c r="J34" s="24">
        <v>2556431.6559999995</v>
      </c>
      <c r="K34" s="24">
        <v>7134905.0700000003</v>
      </c>
      <c r="L34" s="24">
        <v>-8147588.5599999996</v>
      </c>
      <c r="M34" s="24"/>
      <c r="N34" s="24"/>
      <c r="O34" s="24"/>
      <c r="P34" s="24"/>
      <c r="Q34" s="24">
        <f t="shared" si="2"/>
        <v>1006812.3260000004</v>
      </c>
    </row>
    <row r="35" spans="2:20" x14ac:dyDescent="0.25">
      <c r="B35" s="22" t="s">
        <v>45</v>
      </c>
      <c r="C35" s="23">
        <v>150000</v>
      </c>
      <c r="D35" s="23"/>
      <c r="E35" s="24">
        <v>800423.41</v>
      </c>
      <c r="F35" s="24">
        <v>654226.30000000005</v>
      </c>
      <c r="G35" s="24">
        <v>837876.83000000007</v>
      </c>
      <c r="H35" s="24">
        <v>863104.59</v>
      </c>
      <c r="I35" s="24">
        <v>928256.90000000014</v>
      </c>
      <c r="J35" s="24">
        <v>1319040.8659999999</v>
      </c>
      <c r="K35" s="24">
        <v>1579824.1199999999</v>
      </c>
      <c r="L35" s="24">
        <v>-2804.52</v>
      </c>
      <c r="M35" s="24"/>
      <c r="N35" s="24"/>
      <c r="O35" s="24"/>
      <c r="P35" s="24"/>
      <c r="Q35" s="24">
        <f t="shared" si="2"/>
        <v>6979948.4960000003</v>
      </c>
    </row>
    <row r="36" spans="2:20" x14ac:dyDescent="0.25">
      <c r="B36" s="22" t="s">
        <v>46</v>
      </c>
      <c r="C36" s="23">
        <v>0</v>
      </c>
      <c r="D36" s="23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/>
      <c r="N36" s="24"/>
      <c r="O36" s="24"/>
      <c r="P36" s="24"/>
      <c r="Q36" s="24">
        <f t="shared" si="2"/>
        <v>0</v>
      </c>
    </row>
    <row r="37" spans="2:20" x14ac:dyDescent="0.25">
      <c r="B37" s="22" t="s">
        <v>47</v>
      </c>
      <c r="C37" s="23">
        <v>1600000</v>
      </c>
      <c r="D37" s="23"/>
      <c r="E37" s="24">
        <v>292640</v>
      </c>
      <c r="F37" s="24">
        <v>1059521.7933333335</v>
      </c>
      <c r="G37" s="24">
        <v>687996.15999999992</v>
      </c>
      <c r="H37" s="24">
        <v>540725.46400000004</v>
      </c>
      <c r="I37" s="24">
        <v>390760.10735225683</v>
      </c>
      <c r="J37" s="24">
        <v>162571.61599999998</v>
      </c>
      <c r="K37" s="24">
        <v>911880.7496000001</v>
      </c>
      <c r="L37" s="24">
        <v>853763.64</v>
      </c>
      <c r="M37" s="24"/>
      <c r="N37" s="24"/>
      <c r="O37" s="24"/>
      <c r="P37" s="24"/>
      <c r="Q37" s="24">
        <f t="shared" si="2"/>
        <v>4899859.5302855903</v>
      </c>
    </row>
    <row r="38" spans="2:20" s="21" customFormat="1" x14ac:dyDescent="0.25">
      <c r="B38" s="19" t="s">
        <v>48</v>
      </c>
      <c r="C38" s="20">
        <f t="shared" ref="C38" si="7">+SUM(C39:C46)</f>
        <v>17932700</v>
      </c>
      <c r="D38" s="20"/>
      <c r="E38" s="20">
        <f>+SUM(E39:E46)</f>
        <v>516609.55</v>
      </c>
      <c r="F38" s="20">
        <f t="shared" ref="F38:P38" si="8">+SUM(F39:F46)</f>
        <v>516609.55</v>
      </c>
      <c r="G38" s="20">
        <f t="shared" si="8"/>
        <v>101276609.55</v>
      </c>
      <c r="H38" s="20">
        <f t="shared" si="8"/>
        <v>516609.55</v>
      </c>
      <c r="I38" s="20">
        <f t="shared" si="8"/>
        <v>695234.3</v>
      </c>
      <c r="J38" s="20">
        <f t="shared" si="8"/>
        <v>500609.55</v>
      </c>
      <c r="K38" s="20">
        <f t="shared" si="8"/>
        <v>665060.5</v>
      </c>
      <c r="L38" s="20">
        <f t="shared" si="8"/>
        <v>584609.55000000005</v>
      </c>
      <c r="M38" s="20">
        <f t="shared" si="8"/>
        <v>0</v>
      </c>
      <c r="N38" s="20">
        <f t="shared" si="8"/>
        <v>0</v>
      </c>
      <c r="O38" s="20">
        <f t="shared" si="8"/>
        <v>0</v>
      </c>
      <c r="P38" s="20">
        <f t="shared" si="8"/>
        <v>0</v>
      </c>
      <c r="Q38" s="20">
        <f t="shared" si="2"/>
        <v>105271952.09999998</v>
      </c>
      <c r="R38"/>
      <c r="S38"/>
      <c r="T38"/>
    </row>
    <row r="39" spans="2:20" x14ac:dyDescent="0.25">
      <c r="B39" s="22" t="s">
        <v>49</v>
      </c>
      <c r="C39" s="23">
        <v>12500000</v>
      </c>
      <c r="D39" s="23"/>
      <c r="E39" s="24">
        <v>516609.55</v>
      </c>
      <c r="F39" s="24">
        <v>516609.55</v>
      </c>
      <c r="G39" s="24">
        <v>1276609.55</v>
      </c>
      <c r="H39" s="24">
        <v>516609.55</v>
      </c>
      <c r="I39" s="24">
        <v>695234.3</v>
      </c>
      <c r="J39" s="24">
        <v>500609.55</v>
      </c>
      <c r="K39" s="24">
        <v>333984.8</v>
      </c>
      <c r="L39" s="24">
        <v>584609.55000000005</v>
      </c>
      <c r="M39" s="24"/>
      <c r="N39" s="24"/>
      <c r="O39" s="24"/>
      <c r="P39" s="24"/>
      <c r="Q39" s="24">
        <f t="shared" si="2"/>
        <v>4940876.3999999994</v>
      </c>
    </row>
    <row r="40" spans="2:20" x14ac:dyDescent="0.25">
      <c r="B40" s="22" t="s">
        <v>50</v>
      </c>
      <c r="C40" s="23">
        <v>0</v>
      </c>
      <c r="D40" s="23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331075.7</v>
      </c>
      <c r="L40" s="23">
        <v>0</v>
      </c>
      <c r="M40" s="24"/>
      <c r="N40" s="24"/>
      <c r="O40" s="24"/>
      <c r="P40" s="24"/>
      <c r="Q40" s="24">
        <f t="shared" si="2"/>
        <v>331075.7</v>
      </c>
    </row>
    <row r="41" spans="2:20" x14ac:dyDescent="0.25">
      <c r="B41" s="22" t="s">
        <v>51</v>
      </c>
      <c r="C41" s="23">
        <v>0</v>
      </c>
      <c r="D41" s="23"/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3">
        <v>0</v>
      </c>
      <c r="M41" s="24"/>
      <c r="N41" s="24"/>
      <c r="O41" s="24"/>
      <c r="P41" s="24"/>
      <c r="Q41" s="24">
        <f t="shared" si="2"/>
        <v>0</v>
      </c>
    </row>
    <row r="42" spans="2:20" x14ac:dyDescent="0.25">
      <c r="B42" s="22" t="s">
        <v>52</v>
      </c>
      <c r="C42" s="23">
        <v>0</v>
      </c>
      <c r="D42" s="23"/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3">
        <v>0</v>
      </c>
      <c r="M42" s="24"/>
      <c r="N42" s="24"/>
      <c r="O42" s="24"/>
      <c r="P42" s="24"/>
      <c r="Q42" s="24">
        <f t="shared" si="2"/>
        <v>0</v>
      </c>
    </row>
    <row r="43" spans="2:20" x14ac:dyDescent="0.25">
      <c r="B43" s="22" t="s">
        <v>53</v>
      </c>
      <c r="C43" s="23">
        <v>0</v>
      </c>
      <c r="D43" s="23"/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3">
        <v>0</v>
      </c>
      <c r="M43" s="24"/>
      <c r="N43" s="24"/>
      <c r="O43" s="24"/>
      <c r="P43" s="24"/>
      <c r="Q43" s="24">
        <f t="shared" si="2"/>
        <v>0</v>
      </c>
    </row>
    <row r="44" spans="2:20" x14ac:dyDescent="0.25">
      <c r="B44" s="22" t="s">
        <v>54</v>
      </c>
      <c r="C44" s="23">
        <v>0</v>
      </c>
      <c r="D44" s="23"/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3">
        <v>0</v>
      </c>
      <c r="M44" s="24"/>
      <c r="N44" s="24"/>
      <c r="O44" s="24"/>
      <c r="P44" s="24"/>
      <c r="Q44" s="24">
        <f t="shared" si="2"/>
        <v>0</v>
      </c>
    </row>
    <row r="45" spans="2:20" x14ac:dyDescent="0.25">
      <c r="B45" s="22" t="s">
        <v>55</v>
      </c>
      <c r="C45" s="23">
        <v>5432700</v>
      </c>
      <c r="D45" s="23"/>
      <c r="E45" s="24">
        <v>0</v>
      </c>
      <c r="F45" s="24">
        <v>0</v>
      </c>
      <c r="G45" s="24">
        <v>100000000</v>
      </c>
      <c r="H45" s="24">
        <v>0</v>
      </c>
      <c r="I45" s="24">
        <v>0</v>
      </c>
      <c r="J45" s="24">
        <v>0</v>
      </c>
      <c r="K45" s="24">
        <v>0</v>
      </c>
      <c r="L45" s="23">
        <v>0</v>
      </c>
      <c r="M45" s="24"/>
      <c r="N45" s="24"/>
      <c r="O45" s="24"/>
      <c r="P45" s="24"/>
      <c r="Q45" s="24">
        <f t="shared" si="2"/>
        <v>100000000</v>
      </c>
    </row>
    <row r="46" spans="2:20" x14ac:dyDescent="0.25">
      <c r="B46" s="22" t="s">
        <v>56</v>
      </c>
      <c r="C46" s="23">
        <v>0</v>
      </c>
      <c r="D46" s="23"/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3">
        <v>0</v>
      </c>
      <c r="M46" s="24"/>
      <c r="N46" s="24"/>
      <c r="O46" s="24"/>
      <c r="P46" s="24"/>
      <c r="Q46" s="24">
        <f t="shared" si="2"/>
        <v>0</v>
      </c>
    </row>
    <row r="47" spans="2:20" s="21" customFormat="1" x14ac:dyDescent="0.25">
      <c r="B47" s="19" t="s">
        <v>57</v>
      </c>
      <c r="C47" s="20">
        <f t="shared" ref="C47" si="9">+SUM(C48:C53)</f>
        <v>0</v>
      </c>
      <c r="D47" s="20"/>
      <c r="E47" s="20">
        <f>+SUM(E48:E53)</f>
        <v>100000</v>
      </c>
      <c r="F47" s="20">
        <f t="shared" ref="F47:P47" si="10">+SUM(F48:F53)</f>
        <v>0</v>
      </c>
      <c r="G47" s="20">
        <f t="shared" si="10"/>
        <v>591248000</v>
      </c>
      <c r="H47" s="20">
        <f t="shared" si="10"/>
        <v>0</v>
      </c>
      <c r="I47" s="20">
        <f t="shared" si="10"/>
        <v>0</v>
      </c>
      <c r="J47" s="20">
        <f t="shared" si="10"/>
        <v>10328483.560000001</v>
      </c>
      <c r="K47" s="20">
        <f t="shared" si="10"/>
        <v>3233333.33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2"/>
        <v>604909816.88999999</v>
      </c>
      <c r="R47"/>
      <c r="S47"/>
      <c r="T47"/>
    </row>
    <row r="48" spans="2:20" x14ac:dyDescent="0.25">
      <c r="B48" s="22" t="s">
        <v>58</v>
      </c>
      <c r="C48" s="23">
        <v>0</v>
      </c>
      <c r="D48" s="23"/>
      <c r="E48" s="24">
        <v>100000</v>
      </c>
      <c r="F48" s="24">
        <v>0</v>
      </c>
      <c r="G48" s="24">
        <v>591248000</v>
      </c>
      <c r="H48" s="24">
        <v>0</v>
      </c>
      <c r="I48" s="24">
        <v>0</v>
      </c>
      <c r="J48" s="24">
        <v>10328483.560000001</v>
      </c>
      <c r="K48" s="24">
        <v>3233333.33</v>
      </c>
      <c r="L48" s="23">
        <v>0</v>
      </c>
      <c r="M48" s="24"/>
      <c r="N48" s="24"/>
      <c r="O48" s="24"/>
      <c r="P48" s="24"/>
      <c r="Q48" s="24">
        <f t="shared" si="2"/>
        <v>604909816.88999999</v>
      </c>
    </row>
    <row r="49" spans="2:20" x14ac:dyDescent="0.25">
      <c r="B49" s="22" t="s">
        <v>59</v>
      </c>
      <c r="C49" s="23">
        <v>0</v>
      </c>
      <c r="D49" s="23"/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3">
        <v>0</v>
      </c>
      <c r="M49" s="24"/>
      <c r="N49" s="24"/>
      <c r="O49" s="24"/>
      <c r="P49" s="24"/>
      <c r="Q49" s="24">
        <f t="shared" si="2"/>
        <v>0</v>
      </c>
    </row>
    <row r="50" spans="2:20" x14ac:dyDescent="0.25">
      <c r="B50" s="22" t="s">
        <v>60</v>
      </c>
      <c r="C50" s="23">
        <v>0</v>
      </c>
      <c r="D50" s="23"/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3">
        <v>0</v>
      </c>
      <c r="M50" s="24"/>
      <c r="N50" s="24"/>
      <c r="O50" s="24"/>
      <c r="P50" s="24"/>
      <c r="Q50" s="24">
        <f t="shared" si="2"/>
        <v>0</v>
      </c>
    </row>
    <row r="51" spans="2:20" x14ac:dyDescent="0.25">
      <c r="B51" s="22" t="s">
        <v>61</v>
      </c>
      <c r="C51" s="23">
        <v>0</v>
      </c>
      <c r="D51" s="23"/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3">
        <v>0</v>
      </c>
      <c r="M51" s="24"/>
      <c r="N51" s="24"/>
      <c r="O51" s="24"/>
      <c r="P51" s="24"/>
      <c r="Q51" s="24">
        <f t="shared" si="2"/>
        <v>0</v>
      </c>
    </row>
    <row r="52" spans="2:20" x14ac:dyDescent="0.25">
      <c r="B52" s="22" t="s">
        <v>62</v>
      </c>
      <c r="C52" s="23">
        <v>0</v>
      </c>
      <c r="D52" s="23"/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3">
        <v>0</v>
      </c>
      <c r="M52" s="24"/>
      <c r="N52" s="24"/>
      <c r="O52" s="24"/>
      <c r="P52" s="24"/>
      <c r="Q52" s="24">
        <f t="shared" si="2"/>
        <v>0</v>
      </c>
    </row>
    <row r="53" spans="2:20" x14ac:dyDescent="0.25">
      <c r="B53" s="22" t="s">
        <v>63</v>
      </c>
      <c r="C53" s="23">
        <v>0</v>
      </c>
      <c r="D53" s="23"/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3">
        <v>0</v>
      </c>
      <c r="M53" s="24"/>
      <c r="N53" s="24"/>
      <c r="O53" s="24"/>
      <c r="P53" s="24"/>
      <c r="Q53" s="24">
        <f t="shared" si="2"/>
        <v>0</v>
      </c>
    </row>
    <row r="54" spans="2:20" s="21" customFormat="1" x14ac:dyDescent="0.25">
      <c r="B54" s="19" t="s">
        <v>64</v>
      </c>
      <c r="C54" s="20">
        <f t="shared" ref="C54" si="11">+SUM(C55:C63)</f>
        <v>77000000</v>
      </c>
      <c r="D54" s="20"/>
      <c r="E54" s="20">
        <f>+SUM(E55:E63)</f>
        <v>64310</v>
      </c>
      <c r="F54" s="20">
        <f t="shared" ref="F54:P54" si="12">+SUM(F55:F63)</f>
        <v>153430641.75</v>
      </c>
      <c r="G54" s="20">
        <f t="shared" si="12"/>
        <v>96519388.75</v>
      </c>
      <c r="H54" s="20">
        <f t="shared" si="12"/>
        <v>130407798.81999999</v>
      </c>
      <c r="I54" s="20">
        <f t="shared" si="12"/>
        <v>432026799.13999999</v>
      </c>
      <c r="J54" s="20">
        <f t="shared" si="12"/>
        <v>30212686.32</v>
      </c>
      <c r="K54" s="20">
        <f t="shared" si="12"/>
        <v>73948236.760000005</v>
      </c>
      <c r="L54" s="20">
        <f t="shared" si="12"/>
        <v>920299.99</v>
      </c>
      <c r="M54" s="20">
        <f t="shared" si="12"/>
        <v>0</v>
      </c>
      <c r="N54" s="20">
        <f t="shared" si="12"/>
        <v>0</v>
      </c>
      <c r="O54" s="20">
        <f t="shared" si="12"/>
        <v>0</v>
      </c>
      <c r="P54" s="20">
        <f t="shared" si="12"/>
        <v>0</v>
      </c>
      <c r="Q54" s="20">
        <f t="shared" si="2"/>
        <v>917530161.53000009</v>
      </c>
      <c r="R54"/>
      <c r="S54"/>
      <c r="T54"/>
    </row>
    <row r="55" spans="2:20" x14ac:dyDescent="0.25">
      <c r="B55" s="22" t="s">
        <v>65</v>
      </c>
      <c r="C55" s="23">
        <v>25000000</v>
      </c>
      <c r="D55" s="23"/>
      <c r="E55" s="24">
        <v>64310</v>
      </c>
      <c r="F55" s="24">
        <v>755220</v>
      </c>
      <c r="G55" s="24">
        <v>11995</v>
      </c>
      <c r="H55" s="24">
        <v>151785.02000000002</v>
      </c>
      <c r="I55" s="24">
        <v>8772711.6400000006</v>
      </c>
      <c r="J55" s="24">
        <v>63599.99</v>
      </c>
      <c r="K55" s="24">
        <v>0</v>
      </c>
      <c r="L55" s="24">
        <v>920299.99</v>
      </c>
      <c r="M55" s="24"/>
      <c r="N55" s="24"/>
      <c r="O55" s="24"/>
      <c r="P55" s="24"/>
      <c r="Q55" s="24">
        <f t="shared" si="2"/>
        <v>10739921.640000001</v>
      </c>
    </row>
    <row r="56" spans="2:20" x14ac:dyDescent="0.25">
      <c r="B56" s="22" t="s">
        <v>66</v>
      </c>
      <c r="C56" s="23">
        <v>0</v>
      </c>
      <c r="D56" s="23"/>
      <c r="E56" s="24">
        <v>0</v>
      </c>
      <c r="F56" s="24">
        <v>132160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3">
        <v>0</v>
      </c>
      <c r="M56" s="24"/>
      <c r="N56" s="24"/>
      <c r="O56" s="24"/>
      <c r="P56" s="24"/>
      <c r="Q56" s="24">
        <f t="shared" si="2"/>
        <v>132160</v>
      </c>
    </row>
    <row r="57" spans="2:20" x14ac:dyDescent="0.25">
      <c r="B57" s="22" t="s">
        <v>67</v>
      </c>
      <c r="C57" s="23">
        <v>0</v>
      </c>
      <c r="D57" s="23"/>
      <c r="E57" s="24">
        <v>0</v>
      </c>
      <c r="F57" s="24">
        <v>0</v>
      </c>
      <c r="G57" s="24">
        <v>0</v>
      </c>
      <c r="H57" s="24">
        <v>41342.300000000003</v>
      </c>
      <c r="I57" s="24">
        <v>0</v>
      </c>
      <c r="J57" s="24">
        <v>0</v>
      </c>
      <c r="K57" s="24">
        <v>0</v>
      </c>
      <c r="L57" s="23">
        <v>0</v>
      </c>
      <c r="M57" s="24"/>
      <c r="N57" s="24"/>
      <c r="O57" s="24"/>
      <c r="P57" s="24"/>
      <c r="Q57" s="24">
        <f t="shared" si="2"/>
        <v>41342.300000000003</v>
      </c>
    </row>
    <row r="58" spans="2:20" x14ac:dyDescent="0.25">
      <c r="B58" s="22" t="s">
        <v>68</v>
      </c>
      <c r="C58" s="23">
        <v>52000000</v>
      </c>
      <c r="D58" s="23"/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583439.19999999995</v>
      </c>
      <c r="K58" s="24">
        <v>0</v>
      </c>
      <c r="L58" s="23">
        <v>0</v>
      </c>
      <c r="M58" s="24"/>
      <c r="N58" s="24"/>
      <c r="O58" s="24"/>
      <c r="P58" s="24"/>
      <c r="Q58" s="24">
        <f t="shared" si="2"/>
        <v>583439.19999999995</v>
      </c>
    </row>
    <row r="59" spans="2:20" x14ac:dyDescent="0.25">
      <c r="B59" s="22" t="s">
        <v>69</v>
      </c>
      <c r="C59" s="23">
        <v>0</v>
      </c>
      <c r="D59" s="23"/>
      <c r="E59" s="24">
        <v>0</v>
      </c>
      <c r="F59" s="24">
        <v>135228</v>
      </c>
      <c r="G59" s="24">
        <v>0</v>
      </c>
      <c r="H59" s="24">
        <v>356271.5</v>
      </c>
      <c r="I59" s="24">
        <v>0</v>
      </c>
      <c r="J59" s="24">
        <v>453636.83999999997</v>
      </c>
      <c r="K59" s="24">
        <v>111547.75999999998</v>
      </c>
      <c r="L59" s="23">
        <v>0</v>
      </c>
      <c r="M59" s="24"/>
      <c r="N59" s="24"/>
      <c r="O59" s="24"/>
      <c r="P59" s="24"/>
      <c r="Q59" s="24">
        <f t="shared" si="2"/>
        <v>1056684.0999999999</v>
      </c>
    </row>
    <row r="60" spans="2:20" x14ac:dyDescent="0.25">
      <c r="B60" s="22" t="s">
        <v>70</v>
      </c>
      <c r="C60" s="23">
        <v>0</v>
      </c>
      <c r="D60" s="23"/>
      <c r="E60" s="24">
        <v>0</v>
      </c>
      <c r="F60" s="24">
        <v>0</v>
      </c>
      <c r="G60" s="24">
        <v>424800</v>
      </c>
      <c r="H60" s="24">
        <v>0</v>
      </c>
      <c r="I60" s="24">
        <v>0</v>
      </c>
      <c r="J60" s="24">
        <v>0</v>
      </c>
      <c r="K60" s="24">
        <v>0</v>
      </c>
      <c r="L60" s="23">
        <v>0</v>
      </c>
      <c r="M60" s="24"/>
      <c r="N60" s="24"/>
      <c r="O60" s="24"/>
      <c r="P60" s="24"/>
      <c r="Q60" s="24">
        <f t="shared" si="2"/>
        <v>424800</v>
      </c>
    </row>
    <row r="61" spans="2:20" x14ac:dyDescent="0.25">
      <c r="B61" s="22" t="s">
        <v>71</v>
      </c>
      <c r="C61" s="23">
        <v>0</v>
      </c>
      <c r="D61" s="23"/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3">
        <v>0</v>
      </c>
      <c r="M61" s="24"/>
      <c r="N61" s="24"/>
      <c r="O61" s="24"/>
      <c r="P61" s="24"/>
      <c r="Q61" s="24">
        <f t="shared" si="2"/>
        <v>0</v>
      </c>
    </row>
    <row r="62" spans="2:20" x14ac:dyDescent="0.25">
      <c r="B62" s="22" t="s">
        <v>72</v>
      </c>
      <c r="C62" s="23">
        <v>0</v>
      </c>
      <c r="D62" s="23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3">
        <v>0</v>
      </c>
      <c r="M62" s="24"/>
      <c r="N62" s="24"/>
      <c r="O62" s="24"/>
      <c r="P62" s="24"/>
      <c r="Q62" s="24">
        <f t="shared" si="2"/>
        <v>0</v>
      </c>
    </row>
    <row r="63" spans="2:20" x14ac:dyDescent="0.25">
      <c r="B63" s="22" t="s">
        <v>73</v>
      </c>
      <c r="C63" s="23">
        <v>0</v>
      </c>
      <c r="D63" s="23"/>
      <c r="E63" s="24">
        <v>0</v>
      </c>
      <c r="F63" s="24">
        <v>152408033.75</v>
      </c>
      <c r="G63" s="24">
        <v>96082593.75</v>
      </c>
      <c r="H63" s="24">
        <v>129858400</v>
      </c>
      <c r="I63" s="24">
        <v>423254087.5</v>
      </c>
      <c r="J63" s="24">
        <v>29112010.289999999</v>
      </c>
      <c r="K63" s="24">
        <v>73836689</v>
      </c>
      <c r="L63" s="24">
        <v>0</v>
      </c>
      <c r="M63" s="24"/>
      <c r="N63" s="24"/>
      <c r="O63" s="24"/>
      <c r="P63" s="24"/>
      <c r="Q63" s="24">
        <f t="shared" si="2"/>
        <v>904551814.28999996</v>
      </c>
    </row>
    <row r="64" spans="2:20" s="21" customFormat="1" x14ac:dyDescent="0.25">
      <c r="B64" s="19" t="s">
        <v>74</v>
      </c>
      <c r="C64" s="20">
        <f t="shared" ref="C64" si="13">+SUM(C65:C68)</f>
        <v>5289877914</v>
      </c>
      <c r="D64" s="20"/>
      <c r="E64" s="20">
        <f>+SUM(E65:E68)</f>
        <v>344297022.09000003</v>
      </c>
      <c r="F64" s="20">
        <f t="shared" ref="F64:P64" si="14">+SUM(F65:F68)</f>
        <v>10001353.300000001</v>
      </c>
      <c r="G64" s="20">
        <f t="shared" si="14"/>
        <v>103099180.21000001</v>
      </c>
      <c r="H64" s="20">
        <f t="shared" si="14"/>
        <v>96648698.499999985</v>
      </c>
      <c r="I64" s="20">
        <f t="shared" si="14"/>
        <v>266501776.63999999</v>
      </c>
      <c r="J64" s="20">
        <f t="shared" si="14"/>
        <v>170751921.49000001</v>
      </c>
      <c r="K64" s="20">
        <f t="shared" si="14"/>
        <v>3513978750.9542799</v>
      </c>
      <c r="L64" s="20">
        <f t="shared" si="14"/>
        <v>499658807.02999997</v>
      </c>
      <c r="M64" s="20">
        <f t="shared" si="14"/>
        <v>0</v>
      </c>
      <c r="N64" s="20">
        <f t="shared" si="14"/>
        <v>0</v>
      </c>
      <c r="O64" s="20">
        <f t="shared" si="14"/>
        <v>0</v>
      </c>
      <c r="P64" s="20">
        <f t="shared" si="14"/>
        <v>0</v>
      </c>
      <c r="Q64" s="20">
        <f t="shared" si="2"/>
        <v>5004937510.2142801</v>
      </c>
      <c r="R64"/>
    </row>
    <row r="65" spans="2:18" x14ac:dyDescent="0.25">
      <c r="B65" s="22" t="s">
        <v>75</v>
      </c>
      <c r="C65" s="23">
        <v>5289877914</v>
      </c>
      <c r="D65" s="23"/>
      <c r="E65" s="24">
        <v>344297022.09000003</v>
      </c>
      <c r="F65" s="24">
        <v>10001353.300000001</v>
      </c>
      <c r="G65" s="24">
        <v>103099180.21000001</v>
      </c>
      <c r="H65" s="24">
        <v>96648698.499999985</v>
      </c>
      <c r="I65" s="24">
        <v>266501776.63999999</v>
      </c>
      <c r="J65" s="24">
        <v>170751921.49000001</v>
      </c>
      <c r="K65" s="24">
        <v>3513978750.9542799</v>
      </c>
      <c r="L65" s="24">
        <v>499658807.02999997</v>
      </c>
      <c r="M65" s="24"/>
      <c r="N65" s="24"/>
      <c r="O65" s="24"/>
      <c r="P65" s="24"/>
      <c r="Q65" s="24">
        <f t="shared" si="2"/>
        <v>5004937510.2142801</v>
      </c>
    </row>
    <row r="66" spans="2:18" x14ac:dyDescent="0.25">
      <c r="B66" s="22" t="s">
        <v>76</v>
      </c>
      <c r="C66" s="23">
        <v>0</v>
      </c>
      <c r="D66" s="23"/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3">
        <v>0</v>
      </c>
      <c r="M66" s="24"/>
      <c r="N66" s="24"/>
      <c r="O66" s="24"/>
      <c r="P66" s="24"/>
      <c r="Q66" s="24">
        <f t="shared" si="2"/>
        <v>0</v>
      </c>
    </row>
    <row r="67" spans="2:18" x14ac:dyDescent="0.25">
      <c r="B67" s="22" t="s">
        <v>77</v>
      </c>
      <c r="C67" s="23">
        <v>0</v>
      </c>
      <c r="D67" s="23"/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3">
        <v>0</v>
      </c>
      <c r="M67" s="24"/>
      <c r="N67" s="24"/>
      <c r="O67" s="24"/>
      <c r="P67" s="24"/>
      <c r="Q67" s="24">
        <f t="shared" si="2"/>
        <v>0</v>
      </c>
    </row>
    <row r="68" spans="2:18" x14ac:dyDescent="0.25">
      <c r="B68" s="22" t="s">
        <v>78</v>
      </c>
      <c r="C68" s="23">
        <v>0</v>
      </c>
      <c r="D68" s="23"/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3">
        <v>0</v>
      </c>
      <c r="M68" s="24"/>
      <c r="N68" s="24"/>
      <c r="O68" s="24"/>
      <c r="P68" s="24"/>
      <c r="Q68" s="24">
        <f t="shared" si="2"/>
        <v>0</v>
      </c>
    </row>
    <row r="69" spans="2:18" s="21" customFormat="1" x14ac:dyDescent="0.25">
      <c r="B69" s="19" t="s">
        <v>79</v>
      </c>
      <c r="C69" s="20">
        <f t="shared" ref="C69" si="15">+SUM(C70:C71)</f>
        <v>0</v>
      </c>
      <c r="D69" s="20"/>
      <c r="E69" s="20">
        <f>+SUM(E70:E71)</f>
        <v>0</v>
      </c>
      <c r="F69" s="20">
        <f t="shared" ref="F69:P69" si="16">+SUM(F70:F71)</f>
        <v>0</v>
      </c>
      <c r="G69" s="20">
        <f t="shared" si="16"/>
        <v>0</v>
      </c>
      <c r="H69" s="20">
        <f t="shared" si="16"/>
        <v>0</v>
      </c>
      <c r="I69" s="20">
        <f t="shared" si="16"/>
        <v>0</v>
      </c>
      <c r="J69" s="20">
        <f t="shared" si="16"/>
        <v>0</v>
      </c>
      <c r="K69" s="20">
        <f t="shared" si="16"/>
        <v>0</v>
      </c>
      <c r="L69" s="20">
        <f t="shared" si="16"/>
        <v>0</v>
      </c>
      <c r="M69" s="20">
        <f t="shared" si="16"/>
        <v>0</v>
      </c>
      <c r="N69" s="20">
        <f t="shared" si="16"/>
        <v>0</v>
      </c>
      <c r="O69" s="20">
        <f t="shared" si="16"/>
        <v>0</v>
      </c>
      <c r="P69" s="20">
        <f t="shared" si="16"/>
        <v>0</v>
      </c>
      <c r="Q69" s="20">
        <f t="shared" si="2"/>
        <v>0</v>
      </c>
      <c r="R69"/>
    </row>
    <row r="70" spans="2:18" x14ac:dyDescent="0.25">
      <c r="B70" s="22" t="s">
        <v>80</v>
      </c>
      <c r="C70" s="23">
        <v>0</v>
      </c>
      <c r="D70" s="23"/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3">
        <v>0</v>
      </c>
      <c r="M70" s="24"/>
      <c r="N70" s="24"/>
      <c r="O70" s="24"/>
      <c r="P70" s="24"/>
      <c r="Q70" s="24">
        <f t="shared" si="2"/>
        <v>0</v>
      </c>
    </row>
    <row r="71" spans="2:18" x14ac:dyDescent="0.25">
      <c r="B71" s="22" t="s">
        <v>81</v>
      </c>
      <c r="C71" s="23">
        <v>0</v>
      </c>
      <c r="D71" s="23"/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3">
        <v>0</v>
      </c>
      <c r="M71" s="24"/>
      <c r="N71" s="24"/>
      <c r="O71" s="24"/>
      <c r="P71" s="24"/>
      <c r="Q71" s="24">
        <f t="shared" si="2"/>
        <v>0</v>
      </c>
    </row>
    <row r="72" spans="2:18" s="21" customFormat="1" x14ac:dyDescent="0.25">
      <c r="B72" s="19" t="s">
        <v>82</v>
      </c>
      <c r="C72" s="20">
        <f t="shared" ref="C72" si="17">+SUM(C73:C76)</f>
        <v>0</v>
      </c>
      <c r="D72" s="20"/>
      <c r="E72" s="20">
        <f>+SUM(E73:E76)</f>
        <v>0</v>
      </c>
      <c r="F72" s="20">
        <f t="shared" ref="F72:P72" si="18">+SUM(F73:F76)</f>
        <v>0</v>
      </c>
      <c r="G72" s="20">
        <f t="shared" si="18"/>
        <v>97603.56</v>
      </c>
      <c r="H72" s="20">
        <f t="shared" si="18"/>
        <v>0</v>
      </c>
      <c r="I72" s="20">
        <f t="shared" si="18"/>
        <v>0</v>
      </c>
      <c r="J72" s="20">
        <f t="shared" si="18"/>
        <v>0</v>
      </c>
      <c r="K72" s="20">
        <f t="shared" si="18"/>
        <v>100</v>
      </c>
      <c r="L72" s="20">
        <f t="shared" si="18"/>
        <v>0</v>
      </c>
      <c r="M72" s="20">
        <f t="shared" si="18"/>
        <v>0</v>
      </c>
      <c r="N72" s="20">
        <f t="shared" si="18"/>
        <v>0</v>
      </c>
      <c r="O72" s="20">
        <f t="shared" si="18"/>
        <v>0</v>
      </c>
      <c r="P72" s="20">
        <f t="shared" si="18"/>
        <v>0</v>
      </c>
      <c r="Q72" s="20">
        <f t="shared" si="2"/>
        <v>97703.56</v>
      </c>
      <c r="R72"/>
    </row>
    <row r="73" spans="2:18" x14ac:dyDescent="0.25">
      <c r="B73" s="22" t="s">
        <v>83</v>
      </c>
      <c r="C73" s="23">
        <v>0</v>
      </c>
      <c r="D73" s="23"/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3">
        <v>0</v>
      </c>
      <c r="M73" s="24"/>
      <c r="N73" s="24"/>
      <c r="O73" s="24"/>
      <c r="P73" s="24"/>
      <c r="Q73" s="24">
        <f t="shared" si="2"/>
        <v>0</v>
      </c>
    </row>
    <row r="74" spans="2:18" x14ac:dyDescent="0.25">
      <c r="B74" s="22" t="s">
        <v>84</v>
      </c>
      <c r="C74" s="23">
        <v>0</v>
      </c>
      <c r="D74" s="23"/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3">
        <v>0</v>
      </c>
      <c r="M74" s="24"/>
      <c r="N74" s="24"/>
      <c r="O74" s="24"/>
      <c r="P74" s="24"/>
      <c r="Q74" s="24">
        <f t="shared" si="2"/>
        <v>0</v>
      </c>
    </row>
    <row r="75" spans="2:18" x14ac:dyDescent="0.25">
      <c r="B75" s="22" t="s">
        <v>85</v>
      </c>
      <c r="C75" s="23">
        <v>0</v>
      </c>
      <c r="D75" s="23"/>
      <c r="E75" s="24">
        <v>0</v>
      </c>
      <c r="F75" s="24">
        <v>0</v>
      </c>
      <c r="G75" s="24">
        <v>97603.56</v>
      </c>
      <c r="H75" s="24">
        <v>0</v>
      </c>
      <c r="I75" s="24">
        <v>0</v>
      </c>
      <c r="J75" s="24">
        <v>0</v>
      </c>
      <c r="K75" s="24">
        <v>100</v>
      </c>
      <c r="L75" s="23">
        <v>0</v>
      </c>
      <c r="M75" s="24"/>
      <c r="N75" s="24"/>
      <c r="O75" s="24"/>
      <c r="P75" s="24"/>
      <c r="Q75" s="24">
        <f t="shared" si="2"/>
        <v>97703.56</v>
      </c>
    </row>
    <row r="76" spans="2:18" x14ac:dyDescent="0.25">
      <c r="B76" s="22" t="s">
        <v>86</v>
      </c>
      <c r="C76" s="23">
        <v>0</v>
      </c>
      <c r="D76" s="23"/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3">
        <v>0</v>
      </c>
      <c r="M76" s="24"/>
      <c r="N76" s="24"/>
      <c r="O76" s="24"/>
      <c r="P76" s="24"/>
      <c r="Q76" s="24">
        <f t="shared" si="2"/>
        <v>0</v>
      </c>
    </row>
    <row r="77" spans="2:18" x14ac:dyDescent="0.25">
      <c r="B77" s="17" t="s">
        <v>87</v>
      </c>
      <c r="C77" s="18"/>
      <c r="D77" s="18"/>
      <c r="E77" s="25"/>
      <c r="F77" s="25"/>
      <c r="G77" s="25"/>
      <c r="H77" s="25"/>
      <c r="I77" s="25"/>
      <c r="J77" s="25"/>
      <c r="K77" s="25"/>
      <c r="L77" s="23">
        <v>0</v>
      </c>
      <c r="M77" s="25"/>
      <c r="N77" s="25"/>
      <c r="O77" s="25"/>
      <c r="P77" s="25"/>
      <c r="Q77" s="25"/>
    </row>
    <row r="78" spans="2:18" s="21" customFormat="1" x14ac:dyDescent="0.25">
      <c r="B78" s="19" t="s">
        <v>88</v>
      </c>
      <c r="C78" s="20">
        <f t="shared" ref="C78" si="19">+SUM(C79:C80)</f>
        <v>0</v>
      </c>
      <c r="D78" s="20"/>
      <c r="E78" s="20">
        <f>+SUM(E79:E80)</f>
        <v>0</v>
      </c>
      <c r="F78" s="20">
        <f t="shared" ref="F78:P78" si="20">+SUM(F79:F80)</f>
        <v>0</v>
      </c>
      <c r="G78" s="20">
        <f t="shared" si="20"/>
        <v>0</v>
      </c>
      <c r="H78" s="20">
        <f t="shared" si="20"/>
        <v>0</v>
      </c>
      <c r="I78" s="20">
        <f t="shared" si="20"/>
        <v>0</v>
      </c>
      <c r="J78" s="20">
        <f t="shared" si="20"/>
        <v>0</v>
      </c>
      <c r="K78" s="20">
        <f t="shared" si="20"/>
        <v>0</v>
      </c>
      <c r="L78" s="20">
        <f t="shared" si="20"/>
        <v>0</v>
      </c>
      <c r="M78" s="20">
        <f t="shared" si="20"/>
        <v>0</v>
      </c>
      <c r="N78" s="20">
        <f t="shared" si="20"/>
        <v>0</v>
      </c>
      <c r="O78" s="20">
        <f t="shared" si="20"/>
        <v>0</v>
      </c>
      <c r="P78" s="20">
        <f t="shared" si="20"/>
        <v>0</v>
      </c>
      <c r="Q78" s="20">
        <f t="shared" si="2"/>
        <v>0</v>
      </c>
      <c r="R78"/>
    </row>
    <row r="79" spans="2:18" x14ac:dyDescent="0.25">
      <c r="B79" s="22" t="s">
        <v>89</v>
      </c>
      <c r="C79" s="23">
        <v>0</v>
      </c>
      <c r="D79" s="23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3">
        <v>0</v>
      </c>
      <c r="M79" s="24"/>
      <c r="N79" s="24"/>
      <c r="O79" s="24"/>
      <c r="P79" s="24"/>
      <c r="Q79" s="24">
        <f t="shared" ref="Q79:Q85" si="21">+SUM(E79:P79)</f>
        <v>0</v>
      </c>
    </row>
    <row r="80" spans="2:18" x14ac:dyDescent="0.25">
      <c r="B80" s="22" t="s">
        <v>90</v>
      </c>
      <c r="C80" s="23">
        <v>0</v>
      </c>
      <c r="D80" s="23"/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3">
        <v>0</v>
      </c>
      <c r="M80" s="24"/>
      <c r="N80" s="24"/>
      <c r="O80" s="24"/>
      <c r="P80" s="24"/>
      <c r="Q80" s="24">
        <f t="shared" si="21"/>
        <v>0</v>
      </c>
    </row>
    <row r="81" spans="2:18" s="21" customFormat="1" x14ac:dyDescent="0.25">
      <c r="B81" s="19" t="s">
        <v>91</v>
      </c>
      <c r="C81" s="20">
        <f t="shared" ref="C81" si="22">+SUM(C82:C83)</f>
        <v>0</v>
      </c>
      <c r="D81" s="20"/>
      <c r="E81" s="20">
        <f>+SUM(E82:E83)</f>
        <v>0</v>
      </c>
      <c r="F81" s="20">
        <f t="shared" ref="F81:P81" si="23">+SUM(F82:F83)</f>
        <v>21000</v>
      </c>
      <c r="G81" s="20">
        <f t="shared" si="23"/>
        <v>1553032.0599999998</v>
      </c>
      <c r="H81" s="20">
        <f t="shared" si="23"/>
        <v>406914.88</v>
      </c>
      <c r="I81" s="20">
        <f t="shared" si="23"/>
        <v>2060350.07</v>
      </c>
      <c r="J81" s="20">
        <f t="shared" si="23"/>
        <v>3275308.7</v>
      </c>
      <c r="K81" s="20">
        <f t="shared" si="23"/>
        <v>5334900.17</v>
      </c>
      <c r="L81" s="20">
        <f t="shared" si="23"/>
        <v>3215308.7</v>
      </c>
      <c r="M81" s="20">
        <f t="shared" si="23"/>
        <v>0</v>
      </c>
      <c r="N81" s="20">
        <f t="shared" si="23"/>
        <v>0</v>
      </c>
      <c r="O81" s="20">
        <f t="shared" si="23"/>
        <v>0</v>
      </c>
      <c r="P81" s="20">
        <f t="shared" si="23"/>
        <v>0</v>
      </c>
      <c r="Q81" s="20">
        <f t="shared" si="21"/>
        <v>15866814.579999998</v>
      </c>
      <c r="R81"/>
    </row>
    <row r="82" spans="2:18" x14ac:dyDescent="0.25">
      <c r="B82" s="22" t="s">
        <v>92</v>
      </c>
      <c r="C82" s="23">
        <v>0</v>
      </c>
      <c r="D82" s="23"/>
      <c r="E82" s="24">
        <v>0</v>
      </c>
      <c r="F82" s="24">
        <v>21000</v>
      </c>
      <c r="G82" s="24">
        <v>1553032.0599999998</v>
      </c>
      <c r="H82" s="24">
        <v>406914.88</v>
      </c>
      <c r="I82" s="24">
        <v>2060350.07</v>
      </c>
      <c r="J82" s="24">
        <v>3275308.7</v>
      </c>
      <c r="K82" s="24">
        <v>5334900.17</v>
      </c>
      <c r="L82" s="24">
        <v>3215308.7</v>
      </c>
      <c r="M82" s="24"/>
      <c r="N82" s="24"/>
      <c r="O82" s="24"/>
      <c r="P82" s="24"/>
      <c r="Q82" s="24">
        <f t="shared" si="21"/>
        <v>15866814.579999998</v>
      </c>
    </row>
    <row r="83" spans="2:18" x14ac:dyDescent="0.25">
      <c r="B83" s="22" t="s">
        <v>93</v>
      </c>
      <c r="C83" s="23">
        <v>0</v>
      </c>
      <c r="D83" s="23"/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3">
        <v>0</v>
      </c>
      <c r="M83" s="24"/>
      <c r="N83" s="24"/>
      <c r="O83" s="24"/>
      <c r="P83" s="24"/>
      <c r="Q83" s="24">
        <f t="shared" si="21"/>
        <v>0</v>
      </c>
    </row>
    <row r="84" spans="2:18" s="21" customFormat="1" x14ac:dyDescent="0.25">
      <c r="B84" s="19" t="s">
        <v>94</v>
      </c>
      <c r="C84" s="20">
        <f t="shared" ref="C84" si="24">+SUM(C85)</f>
        <v>0</v>
      </c>
      <c r="D84" s="20"/>
      <c r="E84" s="20">
        <f>+SUM(E85)</f>
        <v>0</v>
      </c>
      <c r="F84" s="20">
        <f t="shared" ref="F84:P84" si="25">+SUM(F85)</f>
        <v>0</v>
      </c>
      <c r="G84" s="20">
        <f t="shared" si="25"/>
        <v>0</v>
      </c>
      <c r="H84" s="20">
        <f t="shared" si="25"/>
        <v>0</v>
      </c>
      <c r="I84" s="20">
        <f t="shared" si="25"/>
        <v>0</v>
      </c>
      <c r="J84" s="20">
        <f t="shared" si="25"/>
        <v>0</v>
      </c>
      <c r="K84" s="20">
        <f t="shared" si="25"/>
        <v>0</v>
      </c>
      <c r="L84" s="20">
        <f t="shared" si="25"/>
        <v>0</v>
      </c>
      <c r="M84" s="20">
        <f t="shared" si="25"/>
        <v>0</v>
      </c>
      <c r="N84" s="20">
        <f t="shared" si="25"/>
        <v>0</v>
      </c>
      <c r="O84" s="20">
        <f t="shared" si="25"/>
        <v>0</v>
      </c>
      <c r="P84" s="20">
        <f t="shared" si="25"/>
        <v>0</v>
      </c>
      <c r="Q84" s="20">
        <f t="shared" si="21"/>
        <v>0</v>
      </c>
      <c r="R84"/>
    </row>
    <row r="85" spans="2:18" x14ac:dyDescent="0.25">
      <c r="B85" s="22" t="s">
        <v>95</v>
      </c>
      <c r="C85" s="23">
        <v>0</v>
      </c>
      <c r="D85" s="23"/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3">
        <v>0</v>
      </c>
      <c r="M85" s="24"/>
      <c r="N85" s="24"/>
      <c r="O85" s="24"/>
      <c r="P85" s="24"/>
      <c r="Q85" s="24">
        <f t="shared" si="21"/>
        <v>0</v>
      </c>
    </row>
    <row r="86" spans="2:18" x14ac:dyDescent="0.25">
      <c r="B86" s="26" t="s">
        <v>96</v>
      </c>
      <c r="C86" s="27">
        <f t="shared" ref="C86" si="26">+C84+C81+C78+C72+C69+C64+C54+C47+C38+C28+C18+C12</f>
        <v>6178990589.25</v>
      </c>
      <c r="D86" s="27"/>
      <c r="E86" s="27">
        <f>+E84+E81+E78+E72+E69+E64+E54+E47+E38+E28+E18+E12</f>
        <v>1115434727.3499999</v>
      </c>
      <c r="F86" s="27">
        <f t="shared" ref="F86:Q86" si="27">+F84+F81+F78+F72+F69+F64+F54+F47+F38+F28+F18+F12</f>
        <v>241089868.10000005</v>
      </c>
      <c r="G86" s="27">
        <f t="shared" si="27"/>
        <v>278346661.51600003</v>
      </c>
      <c r="H86" s="27">
        <f t="shared" si="27"/>
        <v>301971937.36800003</v>
      </c>
      <c r="I86" s="27">
        <f t="shared" si="27"/>
        <v>800686019.7299999</v>
      </c>
      <c r="J86" s="27">
        <f t="shared" si="27"/>
        <v>362063764.42400002</v>
      </c>
      <c r="K86" s="27">
        <f t="shared" si="27"/>
        <v>3756663811.6338797</v>
      </c>
      <c r="L86" s="27">
        <f t="shared" si="27"/>
        <v>360489353.25</v>
      </c>
      <c r="M86" s="27">
        <f t="shared" si="27"/>
        <v>0</v>
      </c>
      <c r="N86" s="27">
        <f t="shared" si="27"/>
        <v>0</v>
      </c>
      <c r="O86" s="27">
        <f t="shared" si="27"/>
        <v>0</v>
      </c>
      <c r="P86" s="27">
        <f t="shared" si="27"/>
        <v>0</v>
      </c>
      <c r="Q86" s="27">
        <f t="shared" si="27"/>
        <v>7216746143.3718805</v>
      </c>
    </row>
    <row r="87" spans="2:18" x14ac:dyDescent="0.25">
      <c r="E87" s="24"/>
      <c r="F87" s="24"/>
      <c r="G87" s="24"/>
      <c r="H87" s="24"/>
      <c r="I87" s="24"/>
      <c r="J87" s="24"/>
      <c r="K87" s="24"/>
      <c r="L87" s="24"/>
    </row>
    <row r="88" spans="2:18" x14ac:dyDescent="0.25">
      <c r="D88" s="28"/>
    </row>
    <row r="89" spans="2:18" ht="25.5" customHeight="1" x14ac:dyDescent="0.25">
      <c r="B89" s="29" t="s">
        <v>97</v>
      </c>
      <c r="C89" s="29"/>
      <c r="D89" s="30"/>
      <c r="Q89" s="28"/>
    </row>
    <row r="90" spans="2:18" ht="22.5" customHeight="1" x14ac:dyDescent="0.25">
      <c r="B90" s="29"/>
      <c r="C90" s="29"/>
      <c r="D90" s="30"/>
      <c r="Q90" s="31"/>
    </row>
    <row r="101" spans="2:11" ht="18.75" x14ac:dyDescent="0.25">
      <c r="B101" s="32" t="s">
        <v>98</v>
      </c>
      <c r="I101" s="33" t="s">
        <v>99</v>
      </c>
      <c r="J101" s="34"/>
      <c r="K101" s="34"/>
    </row>
  </sheetData>
  <mergeCells count="10">
    <mergeCell ref="B89:C90"/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7" right="0.7" top="0.75" bottom="0.75" header="0.3" footer="0.3"/>
  <pageSetup paperSize="5" scale="43" fitToHeight="0" orientation="landscape" r:id="rId1"/>
  <headerFooter>
    <oddFooter>&amp;RPág.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Crisostomo</dc:creator>
  <cp:lastModifiedBy>Jhonatan Crisostomo</cp:lastModifiedBy>
  <dcterms:created xsi:type="dcterms:W3CDTF">2021-09-07T15:09:28Z</dcterms:created>
  <dcterms:modified xsi:type="dcterms:W3CDTF">2021-09-07T15:16:30Z</dcterms:modified>
</cp:coreProperties>
</file>